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70\1 výzva\"/>
    </mc:Choice>
  </mc:AlternateContent>
  <xr:revisionPtr revIDLastSave="0" documentId="13_ncr:1_{3B6DA660-B081-4714-8E43-D836ADA83E0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P9" i="1"/>
  <c r="P10" i="1"/>
  <c r="P11" i="1"/>
  <c r="P12" i="1"/>
  <c r="P13" i="1"/>
  <c r="P14" i="1"/>
  <c r="P15" i="1"/>
  <c r="P16" i="1"/>
  <c r="P17" i="1"/>
  <c r="P18" i="1"/>
  <c r="P19" i="1"/>
  <c r="S7" i="1"/>
  <c r="P7" i="1"/>
  <c r="R22" i="1" l="1"/>
  <c r="Q22" i="1"/>
</calcChain>
</file>

<file path=xl/sharedStrings.xml><?xml version="1.0" encoding="utf-8"?>
<sst xmlns="http://schemas.openxmlformats.org/spreadsheetml/2006/main" count="113" uniqueCount="80">
  <si>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</si>
  <si>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</si>
  <si>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</si>
  <si>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</si>
  <si>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</si>
  <si>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</si>
  <si>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</si>
  <si>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</si>
  <si>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</si>
  <si>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</si>
  <si>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</si>
  <si>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</si>
  <si>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</si>
  <si>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>30231200-9 - Konzoly</t>
  </si>
  <si>
    <t xml:space="preserve">30237000-9 - Součásti, příslušenství a doplňky pro počítače </t>
  </si>
  <si>
    <t xml:space="preserve">30237220-7 - Podložky pod myš </t>
  </si>
  <si>
    <t xml:space="preserve">30237270-2 - Pouzdra na přenosné počítače </t>
  </si>
  <si>
    <t xml:space="preserve">30237290-8 - Podložky zápěstí ke klávesnici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</si>
  <si>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</si>
  <si>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</si>
  <si>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</si>
  <si>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</si>
  <si>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</si>
  <si>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</si>
  <si>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</si>
  <si>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</si>
  <si>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</si>
  <si>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</si>
  <si>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</si>
  <si>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</si>
  <si>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</si>
  <si>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</si>
  <si>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</si>
  <si>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</si>
  <si>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</si>
  <si>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</si>
  <si>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ks</t>
  </si>
  <si>
    <t>Samostatná faktura</t>
  </si>
  <si>
    <t xml:space="preserve">Příloha č. 2 Kupní smlouvy - technická specifikace
Výpočetní technika (III.) 070 - 2025 </t>
  </si>
  <si>
    <t>Notebook</t>
  </si>
  <si>
    <t>Brašna na notebook</t>
  </si>
  <si>
    <t>Polohovací stojan na monitor</t>
  </si>
  <si>
    <t>Bezdrátová myš</t>
  </si>
  <si>
    <t>Podložka pod myš a klávesnici</t>
  </si>
  <si>
    <t>Opěrka zápěstí ke klávesnici</t>
  </si>
  <si>
    <t>30 dní</t>
  </si>
  <si>
    <t>Ing. Martin Šimek, Ph.D.,
Tel.: 606 098 303</t>
  </si>
  <si>
    <t>Univerzitní 20, 
301 00 Plzeň,
Centrum informatizace a výpočetní techniky - Oddělení Síťové infrastruktury,
místnost UI 411</t>
  </si>
  <si>
    <t>Záruka NBD on site 36 měsíců.</t>
  </si>
  <si>
    <t>Velikost displeje minimálně 16 palců.
Rozlišení displeje minimálně 1920 x 1200 bodů.
Technologie displeje IPS. Povrch displeje matný antireflexní.
Výkon procesoru minimálně 16 000 bodů v hodnocení testu PassMark – CPU Mark.
Minimálně 12 procesorových jader a 14 procesorových vláken.
Minimálně 12 MB cache paměti.
Podpora virtualizace v procesoru.
Paměť RAM minimálně 64 GB DDR5-5600. Možnost výměny paměti RAM.
Kapacita SSD disku minimálně 1 TB. Připojení SSD disku NVME M.2. Možnost výměny SSD NVME M.2 disku.
Integrovaná grafická karta.
Podsvícená CZ klávesnice odolná proti polití. Klávesnice s vyhrazeným numerickým blokem. Touchpad se samostatnými tlačítky.
Odolné provedení šasi s uhlíkovými vlákny a slitinou hořčíku.
2x USB-C Thunderbolt 4/USB4 40 Gb/s s podporou nabíjení notebooku, 2x USB 3.1 Gen 1 5Gb/s,  1x HDMI 2.1,  1x Gigabit Ethernet,  1x sdružený jack pro sluchátka a mikrofon.
HD webová kamera s krytkou. IR kamera s podporou přihlašování Windows Hello.
Čtečka čipových karet. Čtečka otisků prstů.
Dedikovaný bezpečnostní čip TPM.
Bezdrátová karta Wi-Fi 6E.
Bezdrátové rozhraní Bluetooth 5.3.
Maximální šířka × délka × výška 360 x 255 x 20 mm.
Maximální hmotnost 1,7 kg.
Udávaná maximální výdrž alespoň 20 hodin.
Záruka NBD on site 36 měsíců.</t>
  </si>
  <si>
    <t>Operační systém Windows 11 Profesional, předinstalovaný (nesmí to být licence typu K12 (EDU)).
OS Windows požadujeme z důvodu kompatibility s interními aplikacemi ZČU (Stag, Magion,...).</t>
  </si>
  <si>
    <r>
      <rPr>
        <b/>
        <sz val="11"/>
        <color theme="1"/>
        <rFont val="Calibri"/>
        <family val="2"/>
        <charset val="238"/>
        <scheme val="minor"/>
      </rPr>
      <t>Brašna kompatibilní s pol.č. 1 - notebookem min. 16"</t>
    </r>
    <r>
      <rPr>
        <sz val="11"/>
        <color theme="1"/>
        <rFont val="Calibri"/>
        <family val="2"/>
        <charset val="238"/>
        <scheme val="minor"/>
      </rPr>
      <t>.
Maximální velikost notebooku hloubka x šířka x výška 3,5 x 38 x 26 cm.
Uzavírání na zip.
Popruh přes rameno a rukojeť.
Vnitřní polstrování.
Samostatná kapsa s organizérem na myš a tablet/mobilní telefon.
Další samostatná kapsa na hadřík na displej.
Pás pro snadné uchycení k teleskopické rukojeti kufru.
Preferuje se tmavá barva.
Materiál polyester a PVC</t>
    </r>
    <r>
      <rPr>
        <sz val="11"/>
        <color theme="1"/>
        <rFont val="Calibri"/>
        <family val="2"/>
        <charset val="238"/>
        <scheme val="minor"/>
      </rPr>
      <t>.</t>
    </r>
  </si>
  <si>
    <t>Monitor 27"</t>
  </si>
  <si>
    <t>Záruka na zboží 3 roky.</t>
  </si>
  <si>
    <r>
      <t xml:space="preserve">27palcový monitor.
Rozlišení displeje minimálně 2560 x 1440 bodů při 60 Hz.
Typ displeje IPS.
Antireflexní povrch displeje.
LED podsvícení.
Kontrast minimálně 1000:1.
Doba odezvy maximálně 8 ms.
Jas minimálně 350 cd/m2.
Pokrytí minimálně 99 % sRGB barevného prostoru.
Pozorovací úhly minimálně 178° vertikálně i horizontálně.
Flicker-free, filtr modrého světla.
Stojan s možností nastavení výšky, vodorovného a svislého natočení, pivotu a VESA uchycení.
Vstupy minimálně: 1x HDMI, 1x DisplayPort, 1x USB-C upstream/DisplayPort 1.4, Alt Mode s Power Delivery minimálně 90 W, 1x Ethernet RJ-45.
Výstupy minimálně: 4x USB 3.2 Gen 1, 1x DisplayPort pro připojení dalšího monitoru pomoci Daisy Chain.
Rozměry se stojanem maximálně 62 x 20 x 54 cm.
Hmotnost maximálně 7,5 kg.
Požadované kabely: USB-C 3.2 Gen 2, USB-C 3.2 Gen 1, DisplayPort, Napájecí kabel.
Záruka 3 roky.
</t>
    </r>
    <r>
      <rPr>
        <sz val="11"/>
        <rFont val="Calibri"/>
        <family val="2"/>
        <charset val="238"/>
        <scheme val="minor"/>
      </rPr>
      <t>Třída energetické účinnosti v rozpětí A až F.</t>
    </r>
  </si>
  <si>
    <t>Volně stojící držák / stojan na monitor o velikosti až 32".
Zatížení až 7 kg.
Náklon +/- 20˚.
Natočení 90˚.
Rotace 360° (pivot).
Kloubový (horizontální rotace).
Plynová vzpěra.
VESA uchycení 100x100 a 75x75 mm.
Vzdálenost středu uchycení od povrchu stolu až 460 mm.
Základní systém pro uspořádání kabelů.</t>
  </si>
  <si>
    <t>Bezdrátová ergonomická myš pro praváka.
Optické snímání povrchu.
Změna citlivosti DPI.
Minimálně 6 tlačítek.
Tichá (silent click) tlačítka.
Podpora Bluetooth připojení.
Samostatný USB-A dongle pro připojení.
Velikost na menší ruku, výška x délka x šířka cca 75 x 126 x 42 mm.
Hmotnost maximálně 90 g.
Možnost spárování s až 3 zařízeními.
Napájení 1x AA baterie.</t>
  </si>
  <si>
    <t>Podložka pod myš a klávesnici, herní hladký povrch, odolná tkanina, nano potah odpuzující vodu, olej a prach, okraje obšité plochým stehem, protiskluzová základna, rozměry maximálně 91 × 30 cm, tloušťka maximálně 0,3 cm, barva se preferuje tmavá.</t>
  </si>
  <si>
    <t>Polstrovaná opěrka zápěstí ke klávesnici, hladký látkový povrch, protiskluzová gumová základna, kvalitní pěnové jádro se střední tuhostí, chladivý gel, obšití zabraňující třepení, šířka maximálně 46 cm, hloubka minimálně 8 cm, výška maximálně 2,5 cm, tvar symetrický s kulatými rohy, barva se preferuje tmavá.</t>
  </si>
  <si>
    <t>Petra Kydlíčková,
Tel.: 37763 1035,
792 335 571</t>
  </si>
  <si>
    <t>Univerzitní 8, 
301 00 Plzeň,
Rektorát - Oddělení výzkumu a vývoje,
místnost UR 118</t>
  </si>
  <si>
    <t>Drátová myš</t>
  </si>
  <si>
    <t>Drátová mini myš</t>
  </si>
  <si>
    <t>Drátová myš vertikální</t>
  </si>
  <si>
    <t>21 dní</t>
  </si>
  <si>
    <r>
      <t xml:space="preserve">Myš - drátová, </t>
    </r>
    <r>
      <rPr>
        <b/>
        <sz val="11"/>
        <color theme="1"/>
        <rFont val="Calibri"/>
        <family val="2"/>
        <charset val="238"/>
        <scheme val="minor"/>
      </rPr>
      <t>vertikální</t>
    </r>
    <r>
      <rPr>
        <sz val="11"/>
        <color theme="1"/>
        <rFont val="Calibri"/>
        <family val="2"/>
        <charset val="238"/>
        <scheme val="minor"/>
      </rPr>
      <t>, optická, pro praváky.
Připojení přes USB.
Citlivost min. 2400 DPI.
Min. 5 tlačítek, rolovací kolečko.
Délka kabelu min. 1,5 m.
Výška min. 7,8 cm.
Bez instalace SW, kompatibilní s OS Windows 10.</t>
    </r>
  </si>
  <si>
    <t>ANO</t>
  </si>
  <si>
    <t xml:space="preserve">SGS-2025-002 - PhDr. Slepička Ph.D.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</si>
  <si>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</si>
  <si>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Eva Mrázová,
Tel.: 774 880 426,
37763 6601</t>
  </si>
  <si>
    <t>Veleslavínova 42,
301 00 Plzeň,
Fakulta pedagogická - Katedra historie,
místnost VC 214</t>
  </si>
  <si>
    <t>Baterie do HP Omen 15</t>
  </si>
  <si>
    <t>Mgr. Miroslav Zíka,
Tel.: 724 702 616,
37763 6130</t>
  </si>
  <si>
    <t>Klatovská 51, 
301 00 Plzeň, 
Fakulta pedagogická - Katedra výpočetní a didaktické techniky,
místnost KL 221</t>
  </si>
  <si>
    <t>Kapacita: 4550 mAh, napětí: 15.4 V, typ baterie: Li-Pol, 4článková, záruka min. 12 měsíců.
Kompatibilita s notebookem HP Omen 15-ce.</t>
  </si>
  <si>
    <t>Velikost 15,6 palce, jedna kapsa, délka popruhu nastavitelná, barva se preferuje černá.</t>
  </si>
  <si>
    <t>Taška na notebook 15,6"</t>
  </si>
  <si>
    <r>
      <t>Mini myš - drátová, optická, symetrická, ergonomický tvar.
Připojení skrze USB.
Citlivost min. 1000 DPI.
3 tlačítka, rolovací kolečko.
Délka kabelu 1,5 m.
Maximální rozměry:</t>
    </r>
    <r>
      <rPr>
        <sz val="11"/>
        <rFont val="Calibri"/>
        <family val="2"/>
        <charset val="238"/>
        <scheme val="minor"/>
      </rPr>
      <t xml:space="preserve"> 5,1 x 3,5 x 9,5 cm. Minimální délka/hloubka 8 cm (délka/hloubka tedy 8 - 9,5 cm).
</t>
    </r>
    <r>
      <rPr>
        <sz val="11"/>
        <color theme="1"/>
        <rFont val="Calibri"/>
        <family val="2"/>
        <charset val="238"/>
        <scheme val="minor"/>
      </rPr>
      <t>Bez nutnosti instalovat SW, kompatibilní s operačními systémem Windows 10.</t>
    </r>
  </si>
  <si>
    <r>
      <t xml:space="preserve">Myš - drátová, optická, ergonomický tvar.
3 tlačítka, rolovací kolečko.
Rozlišení min. 1000 dpi.
Minimální rozměry 6,4 x 3,7 x 11,5 cm.
</t>
    </r>
    <r>
      <rPr>
        <sz val="11"/>
        <color theme="1"/>
        <rFont val="Calibri"/>
        <family val="2"/>
        <charset val="238"/>
        <scheme val="minor"/>
      </rPr>
      <t>Kompatibilní s operačním systémem Windows 10.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</si>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</sst>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4" xfId="3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26" fillId="4" borderId="18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15" fillId="6" borderId="18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15" fillId="6" borderId="18" xfId="0" applyFont="1" applyFill="1" applyBorder="1" applyAlignment="1" applyProtection="1">
      <alignment horizontal="center" vertical="center" wrapText="1"/>
    </xf>
    <xf numFmtId="0" fontId="7" fillId="6" borderId="19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6" fillId="4" borderId="16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0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5" fillId="6" borderId="24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6" fillId="4" borderId="21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5" fillId="6" borderId="22" xfId="0" applyFont="1" applyFill="1" applyBorder="1" applyAlignment="1" applyProtection="1">
      <alignment horizontal="center" vertical="center" wrapText="1"/>
    </xf>
    <xf numFmtId="0" fontId="7" fillId="6" borderId="22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3" fillId="3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3" fillId="6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left" vertical="center" wrapText="1" indent="1"/>
    </xf>
    <xf numFmtId="0" fontId="26" fillId="4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15" fillId="6" borderId="6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left" vertical="center" wrapText="1" indent="1"/>
    </xf>
    <xf numFmtId="0" fontId="26" fillId="4" borderId="26" xfId="0" applyFont="1" applyFill="1" applyBorder="1" applyAlignment="1" applyProtection="1">
      <alignment horizontal="center" vertical="center" wrapText="1"/>
    </xf>
    <xf numFmtId="0" fontId="8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15" fillId="6" borderId="26" xfId="0" applyFont="1" applyFill="1" applyBorder="1" applyAlignment="1" applyProtection="1">
      <alignment horizontal="center" vertical="center" wrapText="1"/>
    </xf>
    <xf numFmtId="0" fontId="3" fillId="6" borderId="26" xfId="0" applyFont="1" applyFill="1" applyBorder="1" applyAlignment="1" applyProtection="1">
      <alignment horizontal="center" vertical="center" wrapText="1"/>
    </xf>
    <xf numFmtId="0" fontId="12" fillId="3" borderId="26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164" fontId="14" fillId="0" borderId="12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6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zoomScale="51" zoomScaleNormal="51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91" customWidth="1"/>
    <col min="5" max="5" width="10.5703125" style="22" customWidth="1"/>
    <col min="6" max="6" width="160.85546875" style="4" customWidth="1"/>
    <col min="7" max="7" width="35.85546875" style="6" customWidth="1"/>
    <col min="8" max="8" width="32" style="6" customWidth="1"/>
    <col min="9" max="9" width="24" style="6" customWidth="1"/>
    <col min="10" max="10" width="16.140625" style="4" customWidth="1"/>
    <col min="11" max="11" width="35.7109375" style="1" customWidth="1"/>
    <col min="12" max="12" width="31.5703125" style="1" customWidth="1"/>
    <col min="13" max="13" width="30.5703125" style="1" customWidth="1"/>
    <col min="14" max="14" width="40" style="6" customWidth="1"/>
    <col min="15" max="15" width="27.28515625" style="6" customWidth="1"/>
    <col min="16" max="16" width="20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8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19</v>
      </c>
      <c r="D6" s="29" t="s">
        <v>4</v>
      </c>
      <c r="E6" s="29" t="s">
        <v>20</v>
      </c>
      <c r="F6" s="29" t="s">
        <v>21</v>
      </c>
      <c r="G6" s="30" t="s">
        <v>34</v>
      </c>
      <c r="H6" s="31" t="s">
        <v>79</v>
      </c>
      <c r="I6" s="32" t="s">
        <v>22</v>
      </c>
      <c r="J6" s="29" t="s">
        <v>23</v>
      </c>
      <c r="K6" s="29" t="s">
        <v>68</v>
      </c>
      <c r="L6" s="33" t="s">
        <v>24</v>
      </c>
      <c r="M6" s="34" t="s">
        <v>25</v>
      </c>
      <c r="N6" s="33" t="s">
        <v>26</v>
      </c>
      <c r="O6" s="29" t="s">
        <v>32</v>
      </c>
      <c r="P6" s="33" t="s">
        <v>27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28</v>
      </c>
      <c r="V6" s="33" t="s">
        <v>29</v>
      </c>
    </row>
    <row r="7" spans="1:22" ht="352.5" customHeight="1" thickTop="1" x14ac:dyDescent="0.25">
      <c r="A7" s="37"/>
      <c r="B7" s="38">
        <v>1</v>
      </c>
      <c r="C7" s="39" t="s">
        <v>39</v>
      </c>
      <c r="D7" s="40">
        <v>1</v>
      </c>
      <c r="E7" s="41" t="s">
        <v>36</v>
      </c>
      <c r="F7" s="42" t="s">
        <v>49</v>
      </c>
      <c r="G7" s="193"/>
      <c r="H7" s="193"/>
      <c r="I7" s="43" t="s">
        <v>37</v>
      </c>
      <c r="J7" s="44" t="s">
        <v>35</v>
      </c>
      <c r="K7" s="45"/>
      <c r="L7" s="46" t="s">
        <v>48</v>
      </c>
      <c r="M7" s="47" t="s">
        <v>46</v>
      </c>
      <c r="N7" s="47" t="s">
        <v>47</v>
      </c>
      <c r="O7" s="48" t="s">
        <v>45</v>
      </c>
      <c r="P7" s="49">
        <f>D7*Q7</f>
        <v>40000</v>
      </c>
      <c r="Q7" s="50">
        <v>40000</v>
      </c>
      <c r="R7" s="199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68.25" customHeight="1" x14ac:dyDescent="0.25">
      <c r="A8" s="37"/>
      <c r="B8" s="55"/>
      <c r="C8" s="56"/>
      <c r="D8" s="57"/>
      <c r="E8" s="58"/>
      <c r="F8" s="59" t="s">
        <v>50</v>
      </c>
      <c r="G8" s="194"/>
      <c r="H8" s="60" t="s">
        <v>35</v>
      </c>
      <c r="I8" s="61"/>
      <c r="J8" s="62"/>
      <c r="K8" s="63"/>
      <c r="L8" s="64"/>
      <c r="M8" s="65"/>
      <c r="N8" s="65"/>
      <c r="O8" s="66"/>
      <c r="P8" s="67"/>
      <c r="Q8" s="68"/>
      <c r="R8" s="200"/>
      <c r="S8" s="69">
        <f>D7*R8</f>
        <v>0</v>
      </c>
      <c r="T8" s="70"/>
      <c r="U8" s="71"/>
      <c r="V8" s="72"/>
    </row>
    <row r="9" spans="1:22" ht="183" customHeight="1" x14ac:dyDescent="0.25">
      <c r="A9" s="37"/>
      <c r="B9" s="73">
        <v>2</v>
      </c>
      <c r="C9" s="74" t="s">
        <v>40</v>
      </c>
      <c r="D9" s="75">
        <v>1</v>
      </c>
      <c r="E9" s="76" t="s">
        <v>36</v>
      </c>
      <c r="F9" s="77" t="s">
        <v>51</v>
      </c>
      <c r="G9" s="194"/>
      <c r="H9" s="60" t="s">
        <v>35</v>
      </c>
      <c r="I9" s="61"/>
      <c r="J9" s="62"/>
      <c r="K9" s="63"/>
      <c r="L9" s="78"/>
      <c r="M9" s="79"/>
      <c r="N9" s="80"/>
      <c r="O9" s="66"/>
      <c r="P9" s="81">
        <f>D9*Q9</f>
        <v>700</v>
      </c>
      <c r="Q9" s="82">
        <v>700</v>
      </c>
      <c r="R9" s="200"/>
      <c r="S9" s="69">
        <f>D9*R9</f>
        <v>0</v>
      </c>
      <c r="T9" s="83" t="str">
        <f t="shared" ref="T9:T19" si="0">IF(ISNUMBER(R9), IF(R9&gt;Q9,"NEVYHOVUJE","VYHOVUJE")," ")</f>
        <v xml:space="preserve"> </v>
      </c>
      <c r="U9" s="71"/>
      <c r="V9" s="84" t="s">
        <v>16</v>
      </c>
    </row>
    <row r="10" spans="1:22" ht="309.75" customHeight="1" x14ac:dyDescent="0.25">
      <c r="A10" s="37"/>
      <c r="B10" s="85">
        <v>3</v>
      </c>
      <c r="C10" s="86" t="s">
        <v>52</v>
      </c>
      <c r="D10" s="87">
        <v>1</v>
      </c>
      <c r="E10" s="88" t="s">
        <v>36</v>
      </c>
      <c r="F10" s="89" t="s">
        <v>54</v>
      </c>
      <c r="G10" s="195"/>
      <c r="H10" s="90" t="s">
        <v>35</v>
      </c>
      <c r="I10" s="61"/>
      <c r="J10" s="62"/>
      <c r="K10" s="63"/>
      <c r="L10" s="91" t="s">
        <v>53</v>
      </c>
      <c r="M10" s="79"/>
      <c r="N10" s="80"/>
      <c r="O10" s="66"/>
      <c r="P10" s="92">
        <f>D10*Q10</f>
        <v>6800</v>
      </c>
      <c r="Q10" s="93">
        <v>6800</v>
      </c>
      <c r="R10" s="201"/>
      <c r="S10" s="94">
        <f>D10*R10</f>
        <v>0</v>
      </c>
      <c r="T10" s="95" t="str">
        <f t="shared" si="0"/>
        <v xml:space="preserve"> </v>
      </c>
      <c r="U10" s="71"/>
      <c r="V10" s="96" t="s">
        <v>12</v>
      </c>
    </row>
    <row r="11" spans="1:22" ht="186" customHeight="1" x14ac:dyDescent="0.25">
      <c r="A11" s="37"/>
      <c r="B11" s="85">
        <v>4</v>
      </c>
      <c r="C11" s="97" t="s">
        <v>41</v>
      </c>
      <c r="D11" s="87">
        <v>1</v>
      </c>
      <c r="E11" s="88" t="s">
        <v>36</v>
      </c>
      <c r="F11" s="89" t="s">
        <v>55</v>
      </c>
      <c r="G11" s="195"/>
      <c r="H11" s="90" t="s">
        <v>35</v>
      </c>
      <c r="I11" s="61"/>
      <c r="J11" s="62"/>
      <c r="K11" s="63"/>
      <c r="L11" s="98"/>
      <c r="M11" s="79"/>
      <c r="N11" s="80"/>
      <c r="O11" s="66"/>
      <c r="P11" s="92">
        <f>D11*Q11</f>
        <v>1200</v>
      </c>
      <c r="Q11" s="93">
        <v>1200</v>
      </c>
      <c r="R11" s="201"/>
      <c r="S11" s="94">
        <f>D11*R11</f>
        <v>0</v>
      </c>
      <c r="T11" s="95" t="str">
        <f t="shared" si="0"/>
        <v xml:space="preserve"> </v>
      </c>
      <c r="U11" s="71"/>
      <c r="V11" s="96" t="s">
        <v>13</v>
      </c>
    </row>
    <row r="12" spans="1:22" ht="203.25" customHeight="1" x14ac:dyDescent="0.25">
      <c r="A12" s="37"/>
      <c r="B12" s="85">
        <v>5</v>
      </c>
      <c r="C12" s="97" t="s">
        <v>42</v>
      </c>
      <c r="D12" s="87">
        <v>1</v>
      </c>
      <c r="E12" s="88" t="s">
        <v>36</v>
      </c>
      <c r="F12" s="89" t="s">
        <v>56</v>
      </c>
      <c r="G12" s="195"/>
      <c r="H12" s="90" t="s">
        <v>35</v>
      </c>
      <c r="I12" s="61"/>
      <c r="J12" s="62"/>
      <c r="K12" s="63"/>
      <c r="L12" s="99"/>
      <c r="M12" s="79"/>
      <c r="N12" s="80"/>
      <c r="O12" s="66"/>
      <c r="P12" s="92">
        <f>D12*Q12</f>
        <v>400</v>
      </c>
      <c r="Q12" s="93">
        <v>400</v>
      </c>
      <c r="R12" s="201"/>
      <c r="S12" s="94">
        <f>D12*R12</f>
        <v>0</v>
      </c>
      <c r="T12" s="95" t="str">
        <f t="shared" si="0"/>
        <v xml:space="preserve"> </v>
      </c>
      <c r="U12" s="71"/>
      <c r="V12" s="96" t="s">
        <v>18</v>
      </c>
    </row>
    <row r="13" spans="1:22" ht="47.25" customHeight="1" x14ac:dyDescent="0.25">
      <c r="A13" s="37"/>
      <c r="B13" s="85">
        <v>6</v>
      </c>
      <c r="C13" s="97" t="s">
        <v>43</v>
      </c>
      <c r="D13" s="87">
        <v>1</v>
      </c>
      <c r="E13" s="88" t="s">
        <v>36</v>
      </c>
      <c r="F13" s="89" t="s">
        <v>57</v>
      </c>
      <c r="G13" s="195"/>
      <c r="H13" s="90" t="s">
        <v>35</v>
      </c>
      <c r="I13" s="61"/>
      <c r="J13" s="62"/>
      <c r="K13" s="63"/>
      <c r="L13" s="99"/>
      <c r="M13" s="79"/>
      <c r="N13" s="80"/>
      <c r="O13" s="66"/>
      <c r="P13" s="92">
        <f>D13*Q13</f>
        <v>600</v>
      </c>
      <c r="Q13" s="93">
        <v>600</v>
      </c>
      <c r="R13" s="201"/>
      <c r="S13" s="94">
        <f>D13*R13</f>
        <v>0</v>
      </c>
      <c r="T13" s="95" t="str">
        <f t="shared" si="0"/>
        <v xml:space="preserve"> </v>
      </c>
      <c r="U13" s="71"/>
      <c r="V13" s="96" t="s">
        <v>15</v>
      </c>
    </row>
    <row r="14" spans="1:22" ht="52.5" customHeight="1" thickBot="1" x14ac:dyDescent="0.3">
      <c r="A14" s="37"/>
      <c r="B14" s="100">
        <v>7</v>
      </c>
      <c r="C14" s="101" t="s">
        <v>44</v>
      </c>
      <c r="D14" s="102">
        <v>1</v>
      </c>
      <c r="E14" s="103" t="s">
        <v>36</v>
      </c>
      <c r="F14" s="104" t="s">
        <v>58</v>
      </c>
      <c r="G14" s="196"/>
      <c r="H14" s="105" t="s">
        <v>35</v>
      </c>
      <c r="I14" s="106"/>
      <c r="J14" s="107"/>
      <c r="K14" s="108"/>
      <c r="L14" s="109"/>
      <c r="M14" s="110"/>
      <c r="N14" s="111"/>
      <c r="O14" s="112"/>
      <c r="P14" s="113">
        <f>D14*Q14</f>
        <v>450</v>
      </c>
      <c r="Q14" s="114">
        <v>450</v>
      </c>
      <c r="R14" s="202"/>
      <c r="S14" s="115">
        <f>D14*R14</f>
        <v>0</v>
      </c>
      <c r="T14" s="116" t="str">
        <f t="shared" si="0"/>
        <v xml:space="preserve"> </v>
      </c>
      <c r="U14" s="117"/>
      <c r="V14" s="118" t="s">
        <v>17</v>
      </c>
    </row>
    <row r="15" spans="1:22" ht="139.5" customHeight="1" x14ac:dyDescent="0.25">
      <c r="A15" s="37"/>
      <c r="B15" s="73">
        <v>8</v>
      </c>
      <c r="C15" s="119" t="s">
        <v>62</v>
      </c>
      <c r="D15" s="75">
        <v>1</v>
      </c>
      <c r="E15" s="76" t="s">
        <v>36</v>
      </c>
      <c r="F15" s="120" t="s">
        <v>77</v>
      </c>
      <c r="G15" s="194"/>
      <c r="H15" s="60" t="s">
        <v>35</v>
      </c>
      <c r="I15" s="121" t="s">
        <v>37</v>
      </c>
      <c r="J15" s="122" t="s">
        <v>35</v>
      </c>
      <c r="K15" s="123"/>
      <c r="L15" s="124"/>
      <c r="M15" s="125" t="s">
        <v>59</v>
      </c>
      <c r="N15" s="125" t="s">
        <v>60</v>
      </c>
      <c r="O15" s="126" t="s">
        <v>64</v>
      </c>
      <c r="P15" s="81">
        <f>D15*Q15</f>
        <v>230</v>
      </c>
      <c r="Q15" s="82">
        <v>230</v>
      </c>
      <c r="R15" s="200"/>
      <c r="S15" s="69">
        <f>D15*R15</f>
        <v>0</v>
      </c>
      <c r="T15" s="83" t="str">
        <f t="shared" si="0"/>
        <v xml:space="preserve"> </v>
      </c>
      <c r="U15" s="127"/>
      <c r="V15" s="128" t="s">
        <v>18</v>
      </c>
    </row>
    <row r="16" spans="1:22" ht="112.5" customHeight="1" x14ac:dyDescent="0.25">
      <c r="A16" s="37"/>
      <c r="B16" s="85">
        <v>9</v>
      </c>
      <c r="C16" s="86" t="s">
        <v>61</v>
      </c>
      <c r="D16" s="87">
        <v>1</v>
      </c>
      <c r="E16" s="88" t="s">
        <v>36</v>
      </c>
      <c r="F16" s="129" t="s">
        <v>78</v>
      </c>
      <c r="G16" s="195"/>
      <c r="H16" s="90" t="s">
        <v>35</v>
      </c>
      <c r="I16" s="130"/>
      <c r="J16" s="62"/>
      <c r="K16" s="63"/>
      <c r="L16" s="99"/>
      <c r="M16" s="131"/>
      <c r="N16" s="80"/>
      <c r="O16" s="66"/>
      <c r="P16" s="92">
        <f>D16*Q16</f>
        <v>260</v>
      </c>
      <c r="Q16" s="93">
        <v>260</v>
      </c>
      <c r="R16" s="201"/>
      <c r="S16" s="94">
        <f>D16*R16</f>
        <v>0</v>
      </c>
      <c r="T16" s="95" t="str">
        <f t="shared" si="0"/>
        <v xml:space="preserve"> </v>
      </c>
      <c r="U16" s="71"/>
      <c r="V16" s="132"/>
    </row>
    <row r="17" spans="1:22" ht="143.25" customHeight="1" thickBot="1" x14ac:dyDescent="0.3">
      <c r="A17" s="37"/>
      <c r="B17" s="100">
        <v>10</v>
      </c>
      <c r="C17" s="133" t="s">
        <v>63</v>
      </c>
      <c r="D17" s="102">
        <v>1</v>
      </c>
      <c r="E17" s="103" t="s">
        <v>36</v>
      </c>
      <c r="F17" s="104" t="s">
        <v>65</v>
      </c>
      <c r="G17" s="196"/>
      <c r="H17" s="105" t="s">
        <v>35</v>
      </c>
      <c r="I17" s="134"/>
      <c r="J17" s="107"/>
      <c r="K17" s="108"/>
      <c r="L17" s="109"/>
      <c r="M17" s="135"/>
      <c r="N17" s="111"/>
      <c r="O17" s="112"/>
      <c r="P17" s="113">
        <f>D17*Q17</f>
        <v>510</v>
      </c>
      <c r="Q17" s="114">
        <v>510</v>
      </c>
      <c r="R17" s="202"/>
      <c r="S17" s="115">
        <f>D17*R17</f>
        <v>0</v>
      </c>
      <c r="T17" s="116" t="str">
        <f t="shared" si="0"/>
        <v xml:space="preserve"> </v>
      </c>
      <c r="U17" s="117"/>
      <c r="V17" s="136"/>
    </row>
    <row r="18" spans="1:22" ht="88.5" customHeight="1" thickBot="1" x14ac:dyDescent="0.3">
      <c r="A18" s="37"/>
      <c r="B18" s="137">
        <v>11</v>
      </c>
      <c r="C18" s="138" t="s">
        <v>76</v>
      </c>
      <c r="D18" s="139">
        <v>1</v>
      </c>
      <c r="E18" s="140" t="s">
        <v>36</v>
      </c>
      <c r="F18" s="141" t="s">
        <v>75</v>
      </c>
      <c r="G18" s="197"/>
      <c r="H18" s="142" t="s">
        <v>35</v>
      </c>
      <c r="I18" s="138" t="s">
        <v>37</v>
      </c>
      <c r="J18" s="143" t="s">
        <v>66</v>
      </c>
      <c r="K18" s="144" t="s">
        <v>67</v>
      </c>
      <c r="L18" s="145"/>
      <c r="M18" s="146" t="s">
        <v>69</v>
      </c>
      <c r="N18" s="146" t="s">
        <v>70</v>
      </c>
      <c r="O18" s="147" t="s">
        <v>64</v>
      </c>
      <c r="P18" s="148">
        <f>D18*Q18</f>
        <v>800</v>
      </c>
      <c r="Q18" s="149">
        <v>800</v>
      </c>
      <c r="R18" s="203"/>
      <c r="S18" s="150">
        <f>D18*R18</f>
        <v>0</v>
      </c>
      <c r="T18" s="151" t="str">
        <f t="shared" si="0"/>
        <v xml:space="preserve"> </v>
      </c>
      <c r="U18" s="152"/>
      <c r="V18" s="153" t="s">
        <v>16</v>
      </c>
    </row>
    <row r="19" spans="1:22" ht="101.25" customHeight="1" thickBot="1" x14ac:dyDescent="0.3">
      <c r="A19" s="37"/>
      <c r="B19" s="154">
        <v>12</v>
      </c>
      <c r="C19" s="155" t="s">
        <v>71</v>
      </c>
      <c r="D19" s="156">
        <v>1</v>
      </c>
      <c r="E19" s="157" t="s">
        <v>36</v>
      </c>
      <c r="F19" s="158" t="s">
        <v>74</v>
      </c>
      <c r="G19" s="198"/>
      <c r="H19" s="159" t="s">
        <v>35</v>
      </c>
      <c r="I19" s="155" t="s">
        <v>37</v>
      </c>
      <c r="J19" s="160" t="s">
        <v>35</v>
      </c>
      <c r="K19" s="161"/>
      <c r="L19" s="162"/>
      <c r="M19" s="163" t="s">
        <v>72</v>
      </c>
      <c r="N19" s="163" t="s">
        <v>73</v>
      </c>
      <c r="O19" s="164" t="s">
        <v>64</v>
      </c>
      <c r="P19" s="165">
        <f>D19*Q19</f>
        <v>1150</v>
      </c>
      <c r="Q19" s="166">
        <v>1150</v>
      </c>
      <c r="R19" s="204"/>
      <c r="S19" s="167">
        <f>D19*R19</f>
        <v>0</v>
      </c>
      <c r="T19" s="168" t="str">
        <f t="shared" si="0"/>
        <v xml:space="preserve"> </v>
      </c>
      <c r="U19" s="169"/>
      <c r="V19" s="170" t="s">
        <v>14</v>
      </c>
    </row>
    <row r="20" spans="1:22" ht="17.45" customHeight="1" thickTop="1" thickBot="1" x14ac:dyDescent="0.3">
      <c r="C20" s="1"/>
      <c r="D20" s="1"/>
      <c r="E20" s="1"/>
      <c r="F20" s="1"/>
      <c r="G20" s="1"/>
      <c r="H20" s="1"/>
      <c r="I20" s="1"/>
      <c r="J20" s="1"/>
      <c r="N20" s="1"/>
      <c r="O20" s="1"/>
      <c r="P20" s="1"/>
    </row>
    <row r="21" spans="1:22" ht="51.75" customHeight="1" thickTop="1" thickBot="1" x14ac:dyDescent="0.3">
      <c r="B21" s="171" t="s">
        <v>31</v>
      </c>
      <c r="C21" s="171"/>
      <c r="D21" s="171"/>
      <c r="E21" s="171"/>
      <c r="F21" s="171"/>
      <c r="G21" s="171"/>
      <c r="H21" s="172"/>
      <c r="I21" s="172"/>
      <c r="J21" s="173"/>
      <c r="K21" s="173"/>
      <c r="L21" s="27"/>
      <c r="M21" s="27"/>
      <c r="N21" s="27"/>
      <c r="O21" s="174"/>
      <c r="P21" s="174"/>
      <c r="Q21" s="175" t="s">
        <v>9</v>
      </c>
      <c r="R21" s="176" t="s">
        <v>10</v>
      </c>
      <c r="S21" s="177"/>
      <c r="T21" s="178"/>
      <c r="U21" s="179"/>
      <c r="V21" s="180"/>
    </row>
    <row r="22" spans="1:22" ht="50.45" customHeight="1" thickTop="1" thickBot="1" x14ac:dyDescent="0.3">
      <c r="B22" s="181" t="s">
        <v>30</v>
      </c>
      <c r="C22" s="181"/>
      <c r="D22" s="181"/>
      <c r="E22" s="181"/>
      <c r="F22" s="181"/>
      <c r="G22" s="181"/>
      <c r="H22" s="181"/>
      <c r="I22" s="182"/>
      <c r="L22" s="7"/>
      <c r="M22" s="7"/>
      <c r="N22" s="7"/>
      <c r="O22" s="183"/>
      <c r="P22" s="183"/>
      <c r="Q22" s="184">
        <f>SUM(P7:P19)</f>
        <v>53100</v>
      </c>
      <c r="R22" s="185">
        <f>SUM(S7:S19)</f>
        <v>0</v>
      </c>
      <c r="S22" s="186"/>
      <c r="T22" s="187"/>
    </row>
    <row r="23" spans="1:22" ht="15.75" thickTop="1" x14ac:dyDescent="0.25">
      <c r="B23" s="188" t="s">
        <v>33</v>
      </c>
      <c r="C23" s="188"/>
      <c r="D23" s="188"/>
      <c r="E23" s="188"/>
      <c r="F23" s="188"/>
      <c r="G23" s="188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89"/>
      <c r="C24" s="189"/>
      <c r="D24" s="189"/>
      <c r="E24" s="189"/>
      <c r="F24" s="18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x14ac:dyDescent="0.25">
      <c r="B25" s="189"/>
      <c r="C25" s="189"/>
      <c r="D25" s="189"/>
      <c r="E25" s="189"/>
      <c r="F25" s="18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x14ac:dyDescent="0.25">
      <c r="B26" s="189"/>
      <c r="C26" s="189"/>
      <c r="D26" s="189"/>
      <c r="E26" s="189"/>
      <c r="F26" s="18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73"/>
      <c r="D27" s="190"/>
      <c r="E27" s="173"/>
      <c r="F27" s="17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H28" s="192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73"/>
      <c r="D29" s="190"/>
      <c r="E29" s="173"/>
      <c r="F29" s="17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73"/>
      <c r="D30" s="190"/>
      <c r="E30" s="173"/>
      <c r="F30" s="17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73"/>
      <c r="D31" s="190"/>
      <c r="E31" s="173"/>
      <c r="F31" s="17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73"/>
      <c r="D32" s="190"/>
      <c r="E32" s="173"/>
      <c r="F32" s="17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73"/>
      <c r="D33" s="190"/>
      <c r="E33" s="173"/>
      <c r="F33" s="17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73"/>
      <c r="D34" s="190"/>
      <c r="E34" s="173"/>
      <c r="F34" s="17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73"/>
      <c r="D35" s="190"/>
      <c r="E35" s="173"/>
      <c r="F35" s="17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73"/>
      <c r="D36" s="190"/>
      <c r="E36" s="173"/>
      <c r="F36" s="17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73"/>
      <c r="D37" s="190"/>
      <c r="E37" s="173"/>
      <c r="F37" s="17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73"/>
      <c r="D38" s="190"/>
      <c r="E38" s="173"/>
      <c r="F38" s="17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73"/>
      <c r="D39" s="190"/>
      <c r="E39" s="173"/>
      <c r="F39" s="17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73"/>
      <c r="D40" s="190"/>
      <c r="E40" s="173"/>
      <c r="F40" s="17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73"/>
      <c r="D41" s="190"/>
      <c r="E41" s="173"/>
      <c r="F41" s="17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73"/>
      <c r="D42" s="190"/>
      <c r="E42" s="173"/>
      <c r="F42" s="17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73"/>
      <c r="D43" s="190"/>
      <c r="E43" s="173"/>
      <c r="F43" s="17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73"/>
      <c r="D44" s="190"/>
      <c r="E44" s="173"/>
      <c r="F44" s="17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73"/>
      <c r="D45" s="190"/>
      <c r="E45" s="173"/>
      <c r="F45" s="17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73"/>
      <c r="D46" s="190"/>
      <c r="E46" s="173"/>
      <c r="F46" s="17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73"/>
      <c r="D47" s="190"/>
      <c r="E47" s="173"/>
      <c r="F47" s="17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73"/>
      <c r="D48" s="190"/>
      <c r="E48" s="173"/>
      <c r="F48" s="17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73"/>
      <c r="D49" s="190"/>
      <c r="E49" s="173"/>
      <c r="F49" s="17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73"/>
      <c r="D50" s="190"/>
      <c r="E50" s="173"/>
      <c r="F50" s="17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73"/>
      <c r="D51" s="190"/>
      <c r="E51" s="173"/>
      <c r="F51" s="17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73"/>
      <c r="D52" s="190"/>
      <c r="E52" s="173"/>
      <c r="F52" s="17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73"/>
      <c r="D53" s="190"/>
      <c r="E53" s="173"/>
      <c r="F53" s="17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73"/>
      <c r="D54" s="190"/>
      <c r="E54" s="173"/>
      <c r="F54" s="17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73"/>
      <c r="D55" s="190"/>
      <c r="E55" s="173"/>
      <c r="F55" s="17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73"/>
      <c r="D56" s="190"/>
      <c r="E56" s="173"/>
      <c r="F56" s="17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73"/>
      <c r="D57" s="190"/>
      <c r="E57" s="173"/>
      <c r="F57" s="17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73"/>
      <c r="D58" s="190"/>
      <c r="E58" s="173"/>
      <c r="F58" s="17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73"/>
      <c r="D59" s="190"/>
      <c r="E59" s="173"/>
      <c r="F59" s="17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73"/>
      <c r="D60" s="190"/>
      <c r="E60" s="173"/>
      <c r="F60" s="17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73"/>
      <c r="D61" s="190"/>
      <c r="E61" s="173"/>
      <c r="F61" s="17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73"/>
      <c r="D62" s="190"/>
      <c r="E62" s="173"/>
      <c r="F62" s="17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73"/>
      <c r="D63" s="190"/>
      <c r="E63" s="173"/>
      <c r="F63" s="17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73"/>
      <c r="D64" s="190"/>
      <c r="E64" s="173"/>
      <c r="F64" s="17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73"/>
      <c r="D65" s="190"/>
      <c r="E65" s="173"/>
      <c r="F65" s="17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73"/>
      <c r="D66" s="190"/>
      <c r="E66" s="173"/>
      <c r="F66" s="17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73"/>
      <c r="D67" s="190"/>
      <c r="E67" s="173"/>
      <c r="F67" s="17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73"/>
      <c r="D68" s="190"/>
      <c r="E68" s="173"/>
      <c r="F68" s="17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73"/>
      <c r="D69" s="190"/>
      <c r="E69" s="173"/>
      <c r="F69" s="17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73"/>
      <c r="D70" s="190"/>
      <c r="E70" s="173"/>
      <c r="F70" s="17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73"/>
      <c r="D71" s="190"/>
      <c r="E71" s="173"/>
      <c r="F71" s="17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73"/>
      <c r="D72" s="190"/>
      <c r="E72" s="173"/>
      <c r="F72" s="17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73"/>
      <c r="D73" s="190"/>
      <c r="E73" s="173"/>
      <c r="F73" s="17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73"/>
      <c r="D74" s="190"/>
      <c r="E74" s="173"/>
      <c r="F74" s="17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73"/>
      <c r="D75" s="190"/>
      <c r="E75" s="173"/>
      <c r="F75" s="17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73"/>
      <c r="D76" s="190"/>
      <c r="E76" s="173"/>
      <c r="F76" s="17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73"/>
      <c r="D77" s="190"/>
      <c r="E77" s="173"/>
      <c r="F77" s="17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73"/>
      <c r="D78" s="190"/>
      <c r="E78" s="173"/>
      <c r="F78" s="17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73"/>
      <c r="D79" s="190"/>
      <c r="E79" s="173"/>
      <c r="F79" s="17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73"/>
      <c r="D80" s="190"/>
      <c r="E80" s="173"/>
      <c r="F80" s="17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73"/>
      <c r="D81" s="190"/>
      <c r="E81" s="173"/>
      <c r="F81" s="17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73"/>
      <c r="D82" s="190"/>
      <c r="E82" s="173"/>
      <c r="F82" s="17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73"/>
      <c r="D83" s="190"/>
      <c r="E83" s="173"/>
      <c r="F83" s="17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73"/>
      <c r="D84" s="190"/>
      <c r="E84" s="173"/>
      <c r="F84" s="17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73"/>
      <c r="D85" s="190"/>
      <c r="E85" s="173"/>
      <c r="F85" s="17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73"/>
      <c r="D86" s="190"/>
      <c r="E86" s="173"/>
      <c r="F86" s="17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73"/>
      <c r="D87" s="190"/>
      <c r="E87" s="173"/>
      <c r="F87" s="17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73"/>
      <c r="D88" s="190"/>
      <c r="E88" s="173"/>
      <c r="F88" s="17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73"/>
      <c r="D89" s="190"/>
      <c r="E89" s="173"/>
      <c r="F89" s="17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73"/>
      <c r="D90" s="190"/>
      <c r="E90" s="173"/>
      <c r="F90" s="17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73"/>
      <c r="D91" s="190"/>
      <c r="E91" s="173"/>
      <c r="F91" s="17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73"/>
      <c r="D92" s="190"/>
      <c r="E92" s="173"/>
      <c r="F92" s="17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73"/>
      <c r="D93" s="190"/>
      <c r="E93" s="173"/>
      <c r="F93" s="17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73"/>
      <c r="D94" s="190"/>
      <c r="E94" s="173"/>
      <c r="F94" s="17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73"/>
      <c r="D95" s="190"/>
      <c r="E95" s="173"/>
      <c r="F95" s="17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73"/>
      <c r="D96" s="190"/>
      <c r="E96" s="173"/>
      <c r="F96" s="17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73"/>
      <c r="D97" s="190"/>
      <c r="E97" s="173"/>
      <c r="F97" s="173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73"/>
      <c r="D98" s="190"/>
      <c r="E98" s="173"/>
      <c r="F98" s="173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73"/>
      <c r="D99" s="190"/>
      <c r="E99" s="173"/>
      <c r="F99" s="173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73"/>
      <c r="D100" s="190"/>
      <c r="E100" s="173"/>
      <c r="F100" s="173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73"/>
      <c r="D101" s="190"/>
      <c r="E101" s="173"/>
      <c r="F101" s="173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73"/>
      <c r="D102" s="190"/>
      <c r="E102" s="173"/>
      <c r="F102" s="173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73"/>
      <c r="D103" s="190"/>
      <c r="E103" s="173"/>
      <c r="F103" s="173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73"/>
      <c r="D104" s="190"/>
      <c r="E104" s="173"/>
      <c r="F104" s="173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73"/>
      <c r="D105" s="190"/>
      <c r="E105" s="173"/>
      <c r="F105" s="173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73"/>
      <c r="D106" s="190"/>
      <c r="E106" s="173"/>
      <c r="F106" s="173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73"/>
      <c r="D107" s="190"/>
      <c r="E107" s="173"/>
      <c r="F107" s="173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73"/>
      <c r="D108" s="190"/>
      <c r="E108" s="173"/>
      <c r="F108" s="173"/>
      <c r="G108" s="16"/>
      <c r="H108" s="16"/>
      <c r="I108" s="11"/>
      <c r="J108" s="11"/>
      <c r="K108" s="11"/>
      <c r="L108" s="11"/>
      <c r="M108" s="11"/>
      <c r="N108" s="17"/>
      <c r="O108" s="17"/>
      <c r="P108" s="17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</sheetData>
  <sheetProtection algorithmName="SHA-512" hashValue="wpntI+PBcn1xyx8KqlRd209WliDx3/lSLSrdrlxYSOC1lUhLuPaZqrqWgXhuRu85k1PtDZ/TocvsJZkw7P0v5A==" saltValue="VTKSU4GUBq9nG1fyIszlsA==" spinCount="100000" sheet="1" objects="1" scenarios="1"/>
  <mergeCells count="33">
    <mergeCell ref="I15:I17"/>
    <mergeCell ref="J15:J17"/>
    <mergeCell ref="K15:K17"/>
    <mergeCell ref="M15:M17"/>
    <mergeCell ref="N15:N17"/>
    <mergeCell ref="O15:O17"/>
    <mergeCell ref="U15:U17"/>
    <mergeCell ref="B1:D1"/>
    <mergeCell ref="G5:H5"/>
    <mergeCell ref="B23:G23"/>
    <mergeCell ref="V15:V17"/>
    <mergeCell ref="R22:T22"/>
    <mergeCell ref="R21:T21"/>
    <mergeCell ref="B21:G21"/>
    <mergeCell ref="B22:H22"/>
    <mergeCell ref="I7:I14"/>
    <mergeCell ref="J7:J14"/>
    <mergeCell ref="K7:K14"/>
    <mergeCell ref="O7:O14"/>
    <mergeCell ref="B7:B8"/>
    <mergeCell ref="C7:C8"/>
    <mergeCell ref="D7:D8"/>
    <mergeCell ref="E7:E8"/>
    <mergeCell ref="L7:L8"/>
    <mergeCell ref="L11:L14"/>
    <mergeCell ref="L15:L17"/>
    <mergeCell ref="U7:U14"/>
    <mergeCell ref="M7:M14"/>
    <mergeCell ref="N7:N14"/>
    <mergeCell ref="P7:P8"/>
    <mergeCell ref="Q7:Q8"/>
    <mergeCell ref="T7:T8"/>
    <mergeCell ref="V7:V8"/>
  </mergeCells>
  <conditionalFormatting sqref="R7:R19 G7:H1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9">
    <cfRule type="notContainsBlanks" dxfId="2" priority="78">
      <formula>LEN(TRIM(G7))&gt;0</formula>
    </cfRule>
  </conditionalFormatting>
  <conditionalFormatting sqref="T7 T9:T1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9" xr:uid="{349A6282-9232-40B5-B155-0C95E3B5B228}">
      <formula1>"ks,bal,sada,m,"</formula1>
    </dataValidation>
    <dataValidation type="list" allowBlank="1" showInputMessage="1" showErrorMessage="1" sqref="J7:J8 J15 J18:J19" xr:uid="{36043F0E-2528-4AED-BB83-961E6D12AB3E}">
      <formula1>"ANO,NE"</formula1>
    </dataValidation>
  </dataValidations>
  <hyperlinks>
    <hyperlink ref="H6" location="'Výpočetní technika'!B22" display="Odkaz na splnění požadavku Energy star nebo TCO Certified a energetický štítek*" xr:uid="{3EF11EF4-A821-4CB8-95CA-6CEA54D9192C}"/>
  </hyperlinks>
  <pageMargins left="0.19685039370078741" right="0.15748031496062992" top="0.31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V9:V15 V18:V19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2025-05-19T11:05:16Z</cp:lastPrinted>
  <dcterms:created xsi:type="dcterms:W3CDTF">2014-03-05T12:43:32Z</dcterms:created>
  <dcterms:modified xsi:type="dcterms:W3CDTF">2025-05-19T12:46:07Z</dcterms:modified>
</cp:coreProperties>
</file>